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'Sheet1'!$A$1:$AK$17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<sst xmlns="http://schemas.openxmlformats.org/spreadsheetml/2006/main" count="27" uniqueCount="22">
  <si>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</si>
  <si>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</si>
  <si>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</si>
  <si>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</si>
  <si>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</si>
  <si>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</si>
  <si>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</si>
  <si>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</si>
  <si>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</si>
  <si>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</si>
  <si>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</si>
  <si>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</si>
  <si>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</si>
  <si>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</si>
  <si>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</si>
  <si>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</si>
  <si>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</si>
  <si>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</si>
  <si>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</si>
  <si>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</si>
  <si>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</si>
  <si>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 xml:space="preserve">                     ΤΟΝ ΙΑΝΟΥΑΡΙΟ ΤΟΥ 2020 ΚΑΙ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</si>
</sst>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="75" zoomScaleNormal="75" zoomScalePageLayoutView="0" workbookViewId="0" topLeftCell="A1">
      <selection activeCell="AB15" sqref="AB15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39" t="s">
        <v>0</v>
      </c>
      <c r="C4" s="40"/>
      <c r="D4" s="40"/>
      <c r="E4" s="40"/>
      <c r="F4" s="40"/>
      <c r="G4" s="41"/>
      <c r="H4" s="44" t="s">
        <v>14</v>
      </c>
      <c r="I4" s="44"/>
      <c r="J4" s="44"/>
      <c r="K4" s="44"/>
      <c r="L4" s="44"/>
      <c r="M4" s="44"/>
      <c r="N4" s="39" t="s">
        <v>17</v>
      </c>
      <c r="O4" s="40"/>
      <c r="P4" s="40"/>
      <c r="Q4" s="40"/>
      <c r="R4" s="40"/>
      <c r="S4" s="41"/>
      <c r="T4" s="44" t="s">
        <v>1</v>
      </c>
      <c r="U4" s="44"/>
      <c r="V4" s="44"/>
      <c r="W4" s="44"/>
      <c r="X4" s="44"/>
      <c r="Y4" s="44"/>
      <c r="Z4" s="44" t="s">
        <v>2</v>
      </c>
      <c r="AA4" s="44"/>
      <c r="AB4" s="44"/>
      <c r="AC4" s="44"/>
      <c r="AD4" s="44"/>
      <c r="AE4" s="44"/>
      <c r="AF4" s="44" t="s">
        <v>3</v>
      </c>
      <c r="AG4" s="44"/>
      <c r="AH4" s="44"/>
      <c r="AI4" s="44"/>
      <c r="AJ4" s="44"/>
      <c r="AK4" s="47"/>
    </row>
    <row r="5" spans="1:37" ht="15">
      <c r="A5" s="7"/>
      <c r="B5" s="42">
        <v>2020</v>
      </c>
      <c r="C5" s="43"/>
      <c r="D5" s="42">
        <v>2021</v>
      </c>
      <c r="E5" s="43"/>
      <c r="F5" s="42" t="s">
        <v>4</v>
      </c>
      <c r="G5" s="43"/>
      <c r="H5" s="42">
        <v>2020</v>
      </c>
      <c r="I5" s="43"/>
      <c r="J5" s="42">
        <v>2021</v>
      </c>
      <c r="K5" s="43"/>
      <c r="L5" s="45" t="s">
        <v>4</v>
      </c>
      <c r="M5" s="45"/>
      <c r="N5" s="42">
        <v>2020</v>
      </c>
      <c r="O5" s="43"/>
      <c r="P5" s="42">
        <v>2021</v>
      </c>
      <c r="Q5" s="43"/>
      <c r="R5" s="42" t="s">
        <v>4</v>
      </c>
      <c r="S5" s="43"/>
      <c r="T5" s="42">
        <v>2020</v>
      </c>
      <c r="U5" s="43"/>
      <c r="V5" s="42">
        <v>2021</v>
      </c>
      <c r="W5" s="43"/>
      <c r="X5" s="45" t="s">
        <v>4</v>
      </c>
      <c r="Y5" s="45"/>
      <c r="Z5" s="42">
        <v>2020</v>
      </c>
      <c r="AA5" s="43"/>
      <c r="AB5" s="42">
        <v>2021</v>
      </c>
      <c r="AC5" s="43"/>
      <c r="AD5" s="45" t="s">
        <v>4</v>
      </c>
      <c r="AE5" s="45"/>
      <c r="AF5" s="42">
        <v>2020</v>
      </c>
      <c r="AG5" s="43"/>
      <c r="AH5" s="42">
        <v>2021</v>
      </c>
      <c r="AI5" s="43"/>
      <c r="AJ5" s="45" t="s">
        <v>4</v>
      </c>
      <c r="AK5" s="48"/>
    </row>
    <row r="6" spans="1:39" ht="26.25" customHeight="1">
      <c r="A6" s="9" t="s">
        <v>7</v>
      </c>
      <c r="B6" s="20">
        <v>4585</v>
      </c>
      <c r="C6" s="19">
        <f>B6/B15</f>
        <v>0.7714958775029447</v>
      </c>
      <c r="D6" s="20">
        <v>7045</v>
      </c>
      <c r="E6" s="19">
        <f>D6/D15</f>
        <v>0.7748570171579411</v>
      </c>
      <c r="F6" s="21">
        <f aca="true" t="shared" si="0" ref="F6:F13">D6-B6</f>
        <v>2460</v>
      </c>
      <c r="G6" s="19">
        <f aca="true" t="shared" si="1" ref="G6:G15">F6/B6</f>
        <v>0.5365321701199564</v>
      </c>
      <c r="H6" s="20">
        <v>2968</v>
      </c>
      <c r="I6" s="19">
        <f>H6/H15</f>
        <v>0.45493562231759654</v>
      </c>
      <c r="J6" s="20">
        <v>2255</v>
      </c>
      <c r="K6" s="19">
        <f>J6/J15</f>
        <v>0.48111798591849797</v>
      </c>
      <c r="L6" s="21">
        <f aca="true" t="shared" si="2" ref="L6:L14">J6-H6</f>
        <v>-713</v>
      </c>
      <c r="M6" s="19">
        <f aca="true" t="shared" si="3" ref="M6:M15">L6/H6</f>
        <v>-0.2402291105121294</v>
      </c>
      <c r="N6" s="20">
        <v>3094</v>
      </c>
      <c r="O6" s="19">
        <f>N6/N15</f>
        <v>0.6979472140762464</v>
      </c>
      <c r="P6" s="20">
        <v>4093</v>
      </c>
      <c r="Q6" s="19">
        <f>P6/P15</f>
        <v>0.7039903680770554</v>
      </c>
      <c r="R6" s="21">
        <f>P6-N6</f>
        <v>999</v>
      </c>
      <c r="S6" s="19">
        <f>R6/N6</f>
        <v>0.3228829993535876</v>
      </c>
      <c r="T6" s="20">
        <v>3610</v>
      </c>
      <c r="U6" s="19">
        <f>T6/T15</f>
        <v>0.6962391513982642</v>
      </c>
      <c r="V6" s="20">
        <v>5512</v>
      </c>
      <c r="W6" s="19">
        <f>V6/V15</f>
        <v>0.6949067070095815</v>
      </c>
      <c r="X6" s="21">
        <f>V6-T6</f>
        <v>1902</v>
      </c>
      <c r="Y6" s="19">
        <f>X6/T6</f>
        <v>0.5268698060941829</v>
      </c>
      <c r="Z6" s="20">
        <v>1742</v>
      </c>
      <c r="AA6" s="19">
        <f>Z6/Z15</f>
        <v>0.42189392104625817</v>
      </c>
      <c r="AB6" s="20">
        <v>2279</v>
      </c>
      <c r="AC6" s="19">
        <f>AB6/AB15</f>
        <v>0.47400166389351084</v>
      </c>
      <c r="AD6" s="21">
        <f>AB6-Z6</f>
        <v>537</v>
      </c>
      <c r="AE6" s="19">
        <f>AD6/Z6</f>
        <v>0.3082663605051665</v>
      </c>
      <c r="AF6" s="21">
        <f aca="true" t="shared" si="4" ref="AF6:AF14">SUM(B6,H6,N6,T6,Z6)</f>
        <v>15999</v>
      </c>
      <c r="AG6" s="19">
        <f>AF6/AF15</f>
        <v>0.6103227283131152</v>
      </c>
      <c r="AH6" s="21">
        <f>SUM(D6,J6,P6,V6,AB6)</f>
        <v>21184</v>
      </c>
      <c r="AI6" s="22">
        <f>AH6/AH15</f>
        <v>0.6551820121856926</v>
      </c>
      <c r="AJ6" s="21">
        <f>AH6-AF6</f>
        <v>5185</v>
      </c>
      <c r="AK6" s="23">
        <f>AJ6/AF6</f>
        <v>0.32408275517219826</v>
      </c>
      <c r="AL6" s="1"/>
      <c r="AM6" s="1"/>
    </row>
    <row r="7" spans="1:39" ht="26.25" customHeight="1">
      <c r="A7" s="10" t="s">
        <v>20</v>
      </c>
      <c r="B7" s="20">
        <v>700</v>
      </c>
      <c r="C7" s="19">
        <f>B7/B15</f>
        <v>0.11778563015312132</v>
      </c>
      <c r="D7" s="20">
        <v>1069</v>
      </c>
      <c r="E7" s="19">
        <f>D7/D15</f>
        <v>0.11757589089309282</v>
      </c>
      <c r="F7" s="21">
        <f t="shared" si="0"/>
        <v>369</v>
      </c>
      <c r="G7" s="19">
        <f t="shared" si="1"/>
        <v>0.5271428571428571</v>
      </c>
      <c r="H7" s="20">
        <v>3075</v>
      </c>
      <c r="I7" s="19">
        <f>H7/H15</f>
        <v>0.47133660331085225</v>
      </c>
      <c r="J7" s="20">
        <v>1930</v>
      </c>
      <c r="K7" s="19">
        <f>J7/J15</f>
        <v>0.4117772562406657</v>
      </c>
      <c r="L7" s="21">
        <f t="shared" si="2"/>
        <v>-1145</v>
      </c>
      <c r="M7" s="19">
        <f t="shared" si="3"/>
        <v>-0.3723577235772358</v>
      </c>
      <c r="N7" s="20">
        <v>900</v>
      </c>
      <c r="O7" s="19">
        <f>N7/N15</f>
        <v>0.20302278366794496</v>
      </c>
      <c r="P7" s="20">
        <v>1133</v>
      </c>
      <c r="Q7" s="19">
        <f>P7/P15</f>
        <v>0.19487444100447196</v>
      </c>
      <c r="R7" s="21">
        <f aca="true" t="shared" si="5" ref="R7:R14">P7-N7</f>
        <v>233</v>
      </c>
      <c r="S7" s="19">
        <f aca="true" t="shared" si="6" ref="S7:S15">R7/N7</f>
        <v>0.2588888888888889</v>
      </c>
      <c r="T7" s="20">
        <v>918</v>
      </c>
      <c r="U7" s="19">
        <f>T7/T15</f>
        <v>0.17704918032786884</v>
      </c>
      <c r="V7" s="20">
        <v>1426</v>
      </c>
      <c r="W7" s="19">
        <f>V7/V15</f>
        <v>0.17977811396873425</v>
      </c>
      <c r="X7" s="21">
        <f aca="true" t="shared" si="7" ref="X7:X15">V7-T7</f>
        <v>508</v>
      </c>
      <c r="Y7" s="19">
        <f aca="true" t="shared" si="8" ref="Y7:Y15">X7/T7</f>
        <v>0.5533769063180828</v>
      </c>
      <c r="Z7" s="20">
        <v>1544</v>
      </c>
      <c r="AA7" s="19">
        <f>Z7/Z15</f>
        <v>0.37394042140954226</v>
      </c>
      <c r="AB7" s="20">
        <v>1295</v>
      </c>
      <c r="AC7" s="19">
        <f>AB7/AB15</f>
        <v>0.26934276206322794</v>
      </c>
      <c r="AD7" s="21">
        <f aca="true" t="shared" si="9" ref="AD7:AD15">AB7-Z7</f>
        <v>-249</v>
      </c>
      <c r="AE7" s="19">
        <f aca="true" t="shared" si="10" ref="AE7:AE15">AD7/Z7</f>
        <v>-0.16126943005181346</v>
      </c>
      <c r="AF7" s="21">
        <f t="shared" si="4"/>
        <v>7137</v>
      </c>
      <c r="AG7" s="19">
        <f>AF7/AF15</f>
        <v>0.2722590981918059</v>
      </c>
      <c r="AH7" s="21">
        <f aca="true" t="shared" si="11" ref="AH7:AH14">SUM(D7,J7,P7,V7,AB7)</f>
        <v>6853</v>
      </c>
      <c r="AI7" s="22">
        <f>AH7/AH15</f>
        <v>0.211950638666378</v>
      </c>
      <c r="AJ7" s="21">
        <f aca="true" t="shared" si="12" ref="AJ7:AJ15">AH7-AF7</f>
        <v>-284</v>
      </c>
      <c r="AK7" s="23">
        <f aca="true" t="shared" si="13" ref="AK7:AK15">AJ7/AF7</f>
        <v>-0.039792629956564386</v>
      </c>
      <c r="AL7" s="1"/>
      <c r="AM7" s="1"/>
    </row>
    <row r="8" spans="1:39" ht="42.75" customHeight="1">
      <c r="A8" s="10" t="s">
        <v>19</v>
      </c>
      <c r="B8" s="20">
        <v>0</v>
      </c>
      <c r="C8" s="19">
        <f>B8/B15</f>
        <v>0</v>
      </c>
      <c r="D8" s="20">
        <v>6</v>
      </c>
      <c r="E8" s="19">
        <f>D8/D15</f>
        <v>0.0006599208095028596</v>
      </c>
      <c r="F8" s="21">
        <f t="shared" si="0"/>
        <v>6</v>
      </c>
      <c r="G8" s="19" t="e">
        <f t="shared" si="1"/>
        <v>#DIV/0!</v>
      </c>
      <c r="H8" s="20">
        <v>0</v>
      </c>
      <c r="I8" s="19">
        <f>H8/H15</f>
        <v>0</v>
      </c>
      <c r="J8" s="20">
        <v>0</v>
      </c>
      <c r="K8" s="19">
        <f>J8/J15</f>
        <v>0</v>
      </c>
      <c r="L8" s="21">
        <f t="shared" si="2"/>
        <v>0</v>
      </c>
      <c r="M8" s="19" t="e">
        <f t="shared" si="3"/>
        <v>#DIV/0!</v>
      </c>
      <c r="N8" s="20">
        <v>0</v>
      </c>
      <c r="O8" s="19">
        <f>N8/N15</f>
        <v>0</v>
      </c>
      <c r="P8" s="20">
        <v>2</v>
      </c>
      <c r="Q8" s="19">
        <f>P8/P15</f>
        <v>0.0003439972480220158</v>
      </c>
      <c r="R8" s="21">
        <f t="shared" si="5"/>
        <v>2</v>
      </c>
      <c r="S8" s="19" t="e">
        <f t="shared" si="6"/>
        <v>#DIV/0!</v>
      </c>
      <c r="T8" s="20">
        <v>0</v>
      </c>
      <c r="U8" s="19">
        <f>T8/T15</f>
        <v>0</v>
      </c>
      <c r="V8" s="20">
        <v>5</v>
      </c>
      <c r="W8" s="19">
        <f>V8/V15</f>
        <v>0.0006303580433686334</v>
      </c>
      <c r="X8" s="21">
        <f t="shared" si="7"/>
        <v>5</v>
      </c>
      <c r="Y8" s="19" t="e">
        <f t="shared" si="8"/>
        <v>#DIV/0!</v>
      </c>
      <c r="Z8" s="20">
        <v>0</v>
      </c>
      <c r="AA8" s="19">
        <f>Z8/Z15</f>
        <v>0</v>
      </c>
      <c r="AB8" s="20">
        <v>3</v>
      </c>
      <c r="AC8" s="19">
        <f>AB8/AB15</f>
        <v>0.0006239600665557404</v>
      </c>
      <c r="AD8" s="21">
        <f t="shared" si="9"/>
        <v>3</v>
      </c>
      <c r="AE8" s="19" t="e">
        <f t="shared" si="10"/>
        <v>#DIV/0!</v>
      </c>
      <c r="AF8" s="36">
        <f>SUM(B8,H8,N8,T8,Z8)</f>
        <v>0</v>
      </c>
      <c r="AG8" s="35">
        <f>AF8/AF11</f>
        <v>0</v>
      </c>
      <c r="AH8" s="36">
        <f>SUM(D8,J8,P8,V8,AB8)</f>
        <v>16</v>
      </c>
      <c r="AI8" s="37">
        <f>AH8/AH11</f>
        <v>0.007487131492746842</v>
      </c>
      <c r="AJ8" s="36">
        <f>AH8-AF8</f>
        <v>16</v>
      </c>
      <c r="AK8" s="38" t="e">
        <f>AJ8/AF8</f>
        <v>#DIV/0!</v>
      </c>
      <c r="AL8" s="1"/>
      <c r="AM8" s="1"/>
    </row>
    <row r="9" spans="1:39" ht="18" customHeight="1">
      <c r="A9" s="10" t="s">
        <v>6</v>
      </c>
      <c r="B9" s="20">
        <v>198</v>
      </c>
      <c r="C9" s="19">
        <f>B9/B15</f>
        <v>0.03331650681474003</v>
      </c>
      <c r="D9" s="20">
        <v>247</v>
      </c>
      <c r="E9" s="19">
        <f>D9/D15</f>
        <v>0.027166739991201058</v>
      </c>
      <c r="F9" s="21">
        <f t="shared" si="0"/>
        <v>49</v>
      </c>
      <c r="G9" s="19">
        <f t="shared" si="1"/>
        <v>0.2474747474747475</v>
      </c>
      <c r="H9" s="20">
        <v>83</v>
      </c>
      <c r="I9" s="19">
        <f>H9/H15</f>
        <v>0.012722256284488044</v>
      </c>
      <c r="J9" s="20">
        <v>53</v>
      </c>
      <c r="K9" s="19">
        <f>J9/J15</f>
        <v>0.011307872839769575</v>
      </c>
      <c r="L9" s="21">
        <f t="shared" si="2"/>
        <v>-30</v>
      </c>
      <c r="M9" s="19">
        <f t="shared" si="3"/>
        <v>-0.3614457831325301</v>
      </c>
      <c r="N9" s="20">
        <v>78</v>
      </c>
      <c r="O9" s="19">
        <f>N9/N15</f>
        <v>0.017595307917888565</v>
      </c>
      <c r="P9" s="20">
        <v>89</v>
      </c>
      <c r="Q9" s="19">
        <f>P9/P15</f>
        <v>0.015307877536979705</v>
      </c>
      <c r="R9" s="21">
        <f t="shared" si="5"/>
        <v>11</v>
      </c>
      <c r="S9" s="19">
        <f t="shared" si="6"/>
        <v>0.14102564102564102</v>
      </c>
      <c r="T9" s="20">
        <v>104</v>
      </c>
      <c r="U9" s="19">
        <f>T9/T15</f>
        <v>0.020057859209257473</v>
      </c>
      <c r="V9" s="20">
        <v>157</v>
      </c>
      <c r="W9" s="19">
        <f>V9/V15</f>
        <v>0.019793242561775087</v>
      </c>
      <c r="X9" s="21">
        <f t="shared" si="7"/>
        <v>53</v>
      </c>
      <c r="Y9" s="19">
        <f t="shared" si="8"/>
        <v>0.5096153846153846</v>
      </c>
      <c r="Z9" s="20">
        <v>403</v>
      </c>
      <c r="AA9" s="19">
        <f>Z9/Z15</f>
        <v>0.09760232501816421</v>
      </c>
      <c r="AB9" s="20">
        <v>438</v>
      </c>
      <c r="AC9" s="19">
        <f>AB9/AB15</f>
        <v>0.0910981697171381</v>
      </c>
      <c r="AD9" s="21">
        <f t="shared" si="9"/>
        <v>35</v>
      </c>
      <c r="AE9" s="19">
        <f t="shared" si="10"/>
        <v>0.08684863523573201</v>
      </c>
      <c r="AF9" s="21">
        <f t="shared" si="4"/>
        <v>866</v>
      </c>
      <c r="AG9" s="19">
        <f>AF9/AF15</f>
        <v>0.033035782406347754</v>
      </c>
      <c r="AH9" s="21">
        <f t="shared" si="11"/>
        <v>984</v>
      </c>
      <c r="AI9" s="22">
        <f>AH9/AH15</f>
        <v>0.030433303436117897</v>
      </c>
      <c r="AJ9" s="21">
        <f t="shared" si="12"/>
        <v>118</v>
      </c>
      <c r="AK9" s="23">
        <f t="shared" si="13"/>
        <v>0.13625866050808313</v>
      </c>
      <c r="AL9" s="1"/>
      <c r="AM9" s="1"/>
    </row>
    <row r="10" spans="1:39" s="31" customFormat="1" ht="17.25" customHeight="1">
      <c r="A10" s="9" t="s">
        <v>8</v>
      </c>
      <c r="B10" s="30">
        <v>30</v>
      </c>
      <c r="C10" s="19">
        <f>B10/B15</f>
        <v>0.005047955577990914</v>
      </c>
      <c r="D10" s="30">
        <v>46</v>
      </c>
      <c r="E10" s="19">
        <f>D10/D15</f>
        <v>0.005059392872855257</v>
      </c>
      <c r="F10" s="21">
        <f t="shared" si="0"/>
        <v>16</v>
      </c>
      <c r="G10" s="19">
        <f t="shared" si="1"/>
        <v>0.5333333333333333</v>
      </c>
      <c r="H10" s="30">
        <v>59</v>
      </c>
      <c r="I10" s="19">
        <f>H10/H15</f>
        <v>0.009043531575720416</v>
      </c>
      <c r="J10" s="30">
        <v>61</v>
      </c>
      <c r="K10" s="19">
        <f>J10/J15</f>
        <v>0.013014721570300833</v>
      </c>
      <c r="L10" s="21">
        <f t="shared" si="2"/>
        <v>2</v>
      </c>
      <c r="M10" s="19">
        <f t="shared" si="3"/>
        <v>0.03389830508474576</v>
      </c>
      <c r="N10" s="30">
        <v>28</v>
      </c>
      <c r="O10" s="19">
        <f>N10/N15</f>
        <v>0.00631626438078051</v>
      </c>
      <c r="P10" s="30">
        <v>27</v>
      </c>
      <c r="Q10" s="19">
        <f>P10/P15</f>
        <v>0.0046439628482972135</v>
      </c>
      <c r="R10" s="21">
        <f t="shared" si="5"/>
        <v>-1</v>
      </c>
      <c r="S10" s="19">
        <f t="shared" si="6"/>
        <v>-0.03571428571428571</v>
      </c>
      <c r="T10" s="30">
        <v>19</v>
      </c>
      <c r="U10" s="19">
        <f>T10/T15</f>
        <v>0.0036644165863066536</v>
      </c>
      <c r="V10" s="30">
        <v>28</v>
      </c>
      <c r="W10" s="19">
        <f>V10/V15</f>
        <v>0.0035300050428643467</v>
      </c>
      <c r="X10" s="21">
        <f t="shared" si="7"/>
        <v>9</v>
      </c>
      <c r="Y10" s="19">
        <f t="shared" si="8"/>
        <v>0.47368421052631576</v>
      </c>
      <c r="Z10" s="30">
        <v>8</v>
      </c>
      <c r="AA10" s="19">
        <f>Z10/Z15</f>
        <v>0.0019375151368370065</v>
      </c>
      <c r="AB10" s="30">
        <v>9</v>
      </c>
      <c r="AC10" s="19">
        <f>AB10/AB15</f>
        <v>0.0018718801996672214</v>
      </c>
      <c r="AD10" s="21">
        <f t="shared" si="9"/>
        <v>1</v>
      </c>
      <c r="AE10" s="19">
        <f t="shared" si="10"/>
        <v>0.125</v>
      </c>
      <c r="AF10" s="21">
        <f t="shared" si="4"/>
        <v>144</v>
      </c>
      <c r="AG10" s="19">
        <f>AF10/AF15</f>
        <v>0.005493247882810712</v>
      </c>
      <c r="AH10" s="21">
        <f t="shared" si="11"/>
        <v>171</v>
      </c>
      <c r="AI10" s="22">
        <f>AH10/AH15</f>
        <v>0.00528871431664244</v>
      </c>
      <c r="AJ10" s="21">
        <f t="shared" si="12"/>
        <v>27</v>
      </c>
      <c r="AK10" s="23">
        <f t="shared" si="13"/>
        <v>0.1875</v>
      </c>
      <c r="AL10" s="1"/>
      <c r="AM10" s="1"/>
    </row>
    <row r="11" spans="1:39" s="13" customFormat="1" ht="21.75" customHeight="1">
      <c r="A11" s="33" t="s">
        <v>9</v>
      </c>
      <c r="B11" s="20">
        <v>308</v>
      </c>
      <c r="C11" s="35">
        <f>B11/B15</f>
        <v>0.05182567726737338</v>
      </c>
      <c r="D11" s="34">
        <v>441</v>
      </c>
      <c r="E11" s="35">
        <f>D11/D15</f>
        <v>0.048504179498460184</v>
      </c>
      <c r="F11" s="36">
        <f t="shared" si="0"/>
        <v>133</v>
      </c>
      <c r="G11" s="35">
        <f t="shared" si="1"/>
        <v>0.4318181818181818</v>
      </c>
      <c r="H11" s="20">
        <v>331</v>
      </c>
      <c r="I11" s="35">
        <f>H11/H15</f>
        <v>0.05073574494175353</v>
      </c>
      <c r="J11" s="34">
        <v>381</v>
      </c>
      <c r="K11" s="35">
        <f>J11/J15</f>
        <v>0.0812886707915511</v>
      </c>
      <c r="L11" s="21">
        <f t="shared" si="2"/>
        <v>50</v>
      </c>
      <c r="M11" s="35">
        <f t="shared" si="3"/>
        <v>0.1510574018126888</v>
      </c>
      <c r="N11" s="20">
        <v>300</v>
      </c>
      <c r="O11" s="35">
        <f>N11/N15</f>
        <v>0.06767426122264832</v>
      </c>
      <c r="P11" s="34">
        <v>388</v>
      </c>
      <c r="Q11" s="35">
        <f>P11/P15</f>
        <v>0.06673546611627107</v>
      </c>
      <c r="R11" s="21">
        <f t="shared" si="5"/>
        <v>88</v>
      </c>
      <c r="S11" s="35">
        <f t="shared" si="6"/>
        <v>0.29333333333333333</v>
      </c>
      <c r="T11" s="20">
        <v>323</v>
      </c>
      <c r="U11" s="35">
        <f>T11/T15</f>
        <v>0.06229508196721312</v>
      </c>
      <c r="V11" s="34">
        <v>527</v>
      </c>
      <c r="W11" s="35">
        <f>V11/V15</f>
        <v>0.06643973777105396</v>
      </c>
      <c r="X11" s="36">
        <f t="shared" si="7"/>
        <v>204</v>
      </c>
      <c r="Y11" s="35">
        <f t="shared" si="8"/>
        <v>0.631578947368421</v>
      </c>
      <c r="Z11" s="20">
        <v>202</v>
      </c>
      <c r="AA11" s="35">
        <f>Z11/Z15</f>
        <v>0.04892225720513441</v>
      </c>
      <c r="AB11" s="34">
        <v>400</v>
      </c>
      <c r="AC11" s="35">
        <f>AB11/AB15</f>
        <v>0.08319467554076539</v>
      </c>
      <c r="AD11" s="36">
        <f t="shared" si="9"/>
        <v>198</v>
      </c>
      <c r="AE11" s="35">
        <f t="shared" si="10"/>
        <v>0.9801980198019802</v>
      </c>
      <c r="AF11" s="36">
        <f t="shared" si="4"/>
        <v>1464</v>
      </c>
      <c r="AG11" s="35">
        <f>AF11/AF15</f>
        <v>0.055848020141908906</v>
      </c>
      <c r="AH11" s="36">
        <f t="shared" si="11"/>
        <v>2137</v>
      </c>
      <c r="AI11" s="37">
        <f>AH11/AH15</f>
        <v>0.06609346488108125</v>
      </c>
      <c r="AJ11" s="36">
        <f t="shared" si="12"/>
        <v>673</v>
      </c>
      <c r="AK11" s="38">
        <f>AJ11/AF11</f>
        <v>0.45969945355191255</v>
      </c>
      <c r="AL11" s="12"/>
      <c r="AM11" s="12"/>
    </row>
    <row r="12" spans="1:39" s="13" customFormat="1" ht="51" customHeight="1">
      <c r="A12" s="33" t="s">
        <v>18</v>
      </c>
      <c r="B12" s="20">
        <v>0</v>
      </c>
      <c r="C12" s="19">
        <f>B12/B15</f>
        <v>0</v>
      </c>
      <c r="D12" s="34">
        <v>21</v>
      </c>
      <c r="E12" s="35">
        <f>D12/D15</f>
        <v>0.002309722833260009</v>
      </c>
      <c r="F12" s="36">
        <f t="shared" si="0"/>
        <v>21</v>
      </c>
      <c r="G12" s="35" t="e">
        <f t="shared" si="1"/>
        <v>#DIV/0!</v>
      </c>
      <c r="H12" s="20">
        <v>0</v>
      </c>
      <c r="I12" s="19">
        <f>H12/H15</f>
        <v>0</v>
      </c>
      <c r="J12" s="34">
        <v>0</v>
      </c>
      <c r="K12" s="35">
        <f>J12/J15</f>
        <v>0</v>
      </c>
      <c r="L12" s="21">
        <f t="shared" si="2"/>
        <v>0</v>
      </c>
      <c r="M12" s="35" t="e">
        <f t="shared" si="3"/>
        <v>#DIV/0!</v>
      </c>
      <c r="N12" s="20">
        <v>0</v>
      </c>
      <c r="O12" s="19">
        <f>N12/N15</f>
        <v>0</v>
      </c>
      <c r="P12" s="34">
        <v>2</v>
      </c>
      <c r="Q12" s="35">
        <f>P12/P15</f>
        <v>0.0003439972480220158</v>
      </c>
      <c r="R12" s="21">
        <f t="shared" si="5"/>
        <v>2</v>
      </c>
      <c r="S12" s="35" t="e">
        <f t="shared" si="6"/>
        <v>#DIV/0!</v>
      </c>
      <c r="T12" s="20">
        <v>0</v>
      </c>
      <c r="U12" s="19">
        <f>T12/T15</f>
        <v>0</v>
      </c>
      <c r="V12" s="34">
        <v>43</v>
      </c>
      <c r="W12" s="35">
        <f>V12/V15</f>
        <v>0.005421079172970247</v>
      </c>
      <c r="X12" s="36">
        <f t="shared" si="7"/>
        <v>43</v>
      </c>
      <c r="Y12" s="35" t="e">
        <f t="shared" si="8"/>
        <v>#DIV/0!</v>
      </c>
      <c r="Z12" s="20">
        <v>0</v>
      </c>
      <c r="AA12" s="19">
        <f>Z12/Z15</f>
        <v>0</v>
      </c>
      <c r="AB12" s="34">
        <v>16</v>
      </c>
      <c r="AC12" s="35">
        <f>AB12/AB15</f>
        <v>0.0033277870216306157</v>
      </c>
      <c r="AD12" s="36">
        <f t="shared" si="9"/>
        <v>16</v>
      </c>
      <c r="AE12" s="35" t="e">
        <f t="shared" si="10"/>
        <v>#DIV/0!</v>
      </c>
      <c r="AF12" s="36">
        <f t="shared" si="4"/>
        <v>0</v>
      </c>
      <c r="AG12" s="35">
        <f>AF12/AF15</f>
        <v>0</v>
      </c>
      <c r="AH12" s="36">
        <f t="shared" si="11"/>
        <v>82</v>
      </c>
      <c r="AI12" s="37">
        <f>AH12/AH15</f>
        <v>0.0025361086196764916</v>
      </c>
      <c r="AJ12" s="36">
        <f t="shared" si="12"/>
        <v>82</v>
      </c>
      <c r="AK12" s="38" t="e">
        <f>AJ12/AF12</f>
        <v>#DIV/0!</v>
      </c>
      <c r="AL12" s="12"/>
      <c r="AM12" s="12"/>
    </row>
    <row r="13" spans="1:39" ht="58.5" customHeight="1">
      <c r="A13" s="9" t="s">
        <v>10</v>
      </c>
      <c r="B13" s="20">
        <v>78</v>
      </c>
      <c r="C13" s="19">
        <f>B13/B15</f>
        <v>0.013124684502776375</v>
      </c>
      <c r="D13" s="20">
        <v>132</v>
      </c>
      <c r="E13" s="19">
        <f>D13/D15</f>
        <v>0.014518257809062912</v>
      </c>
      <c r="F13" s="21">
        <f t="shared" si="0"/>
        <v>54</v>
      </c>
      <c r="G13" s="19">
        <f t="shared" si="1"/>
        <v>0.6923076923076923</v>
      </c>
      <c r="H13" s="20">
        <v>3</v>
      </c>
      <c r="I13" s="19">
        <f>H13/H15</f>
        <v>0.0004598405885959534</v>
      </c>
      <c r="J13" s="20">
        <v>3</v>
      </c>
      <c r="K13" s="19">
        <f>J13/J15</f>
        <v>0.0006400682739492212</v>
      </c>
      <c r="L13" s="21">
        <f t="shared" si="2"/>
        <v>0</v>
      </c>
      <c r="M13" s="19">
        <f t="shared" si="3"/>
        <v>0</v>
      </c>
      <c r="N13" s="20">
        <v>19</v>
      </c>
      <c r="O13" s="19">
        <f>N13/N15</f>
        <v>0.00428603654410106</v>
      </c>
      <c r="P13" s="20">
        <v>42</v>
      </c>
      <c r="Q13" s="19">
        <f>P13/P15</f>
        <v>0.007223942208462332</v>
      </c>
      <c r="R13" s="21">
        <f t="shared" si="5"/>
        <v>23</v>
      </c>
      <c r="S13" s="19">
        <f t="shared" si="6"/>
        <v>1.2105263157894737</v>
      </c>
      <c r="T13" s="20">
        <v>178</v>
      </c>
      <c r="U13" s="19">
        <f>T13/T15</f>
        <v>0.0343297974927676</v>
      </c>
      <c r="V13" s="20">
        <v>193</v>
      </c>
      <c r="W13" s="19">
        <f>V13/V15</f>
        <v>0.024331820474029247</v>
      </c>
      <c r="X13" s="21">
        <f t="shared" si="7"/>
        <v>15</v>
      </c>
      <c r="Y13" s="19">
        <f t="shared" si="8"/>
        <v>0.08426966292134831</v>
      </c>
      <c r="Z13" s="20">
        <v>212</v>
      </c>
      <c r="AA13" s="19">
        <f>Z13/Z15</f>
        <v>0.051344151126180675</v>
      </c>
      <c r="AB13" s="20">
        <v>341</v>
      </c>
      <c r="AC13" s="19">
        <f>AB13/AB15</f>
        <v>0.0709234608985025</v>
      </c>
      <c r="AD13" s="21">
        <f t="shared" si="9"/>
        <v>129</v>
      </c>
      <c r="AE13" s="19">
        <f t="shared" si="10"/>
        <v>0.6084905660377359</v>
      </c>
      <c r="AF13" s="21">
        <f t="shared" si="4"/>
        <v>490</v>
      </c>
      <c r="AG13" s="19">
        <f>AF13/AF15</f>
        <v>0.018692301823453116</v>
      </c>
      <c r="AH13" s="21">
        <f t="shared" si="11"/>
        <v>711</v>
      </c>
      <c r="AI13" s="22">
        <f>AH13/AH15</f>
        <v>0.02198991742182909</v>
      </c>
      <c r="AJ13" s="21">
        <f t="shared" si="12"/>
        <v>221</v>
      </c>
      <c r="AK13" s="23">
        <f t="shared" si="13"/>
        <v>0.45102040816326533</v>
      </c>
      <c r="AL13" s="1"/>
      <c r="AM13" s="1"/>
    </row>
    <row r="14" spans="1:39" ht="46.5" customHeight="1">
      <c r="A14" s="9" t="s">
        <v>11</v>
      </c>
      <c r="B14" s="20">
        <v>44</v>
      </c>
      <c r="C14" s="19">
        <f>B14/B15</f>
        <v>0.00740366818105334</v>
      </c>
      <c r="D14" s="20">
        <v>85</v>
      </c>
      <c r="E14" s="19">
        <f>D14/D15</f>
        <v>0.009348878134623845</v>
      </c>
      <c r="F14" s="21">
        <v>87</v>
      </c>
      <c r="G14" s="19">
        <f t="shared" si="1"/>
        <v>1.9772727272727273</v>
      </c>
      <c r="H14" s="20">
        <v>5</v>
      </c>
      <c r="I14" s="19">
        <f>H14/H15</f>
        <v>0.0007664009809932557</v>
      </c>
      <c r="J14" s="20">
        <v>4</v>
      </c>
      <c r="K14" s="19">
        <f>J14/J15</f>
        <v>0.0008534243652656284</v>
      </c>
      <c r="L14" s="21">
        <f t="shared" si="2"/>
        <v>-1</v>
      </c>
      <c r="M14" s="19">
        <f t="shared" si="3"/>
        <v>-0.2</v>
      </c>
      <c r="N14" s="20">
        <v>14</v>
      </c>
      <c r="O14" s="19">
        <f>N14/N15</f>
        <v>0.003158132190390255</v>
      </c>
      <c r="P14" s="20">
        <v>38</v>
      </c>
      <c r="Q14" s="19">
        <f>P14/P15</f>
        <v>0.006535947712418301</v>
      </c>
      <c r="R14" s="21">
        <f t="shared" si="5"/>
        <v>24</v>
      </c>
      <c r="S14" s="19">
        <f t="shared" si="6"/>
        <v>1.7142857142857142</v>
      </c>
      <c r="T14" s="20">
        <v>33</v>
      </c>
      <c r="U14" s="19">
        <f>T14/T15</f>
        <v>0.006364513018322083</v>
      </c>
      <c r="V14" s="20">
        <v>41</v>
      </c>
      <c r="W14" s="19">
        <f>V14/V15</f>
        <v>0.005168935955622794</v>
      </c>
      <c r="X14" s="21">
        <f t="shared" si="7"/>
        <v>8</v>
      </c>
      <c r="Y14" s="19">
        <f t="shared" si="8"/>
        <v>0.24242424242424243</v>
      </c>
      <c r="Z14" s="20">
        <v>18</v>
      </c>
      <c r="AA14" s="19">
        <f>Z14/Z15</f>
        <v>0.004359409057883265</v>
      </c>
      <c r="AB14" s="20">
        <v>27</v>
      </c>
      <c r="AC14" s="19">
        <f>AB14/AB15</f>
        <v>0.005615640599001664</v>
      </c>
      <c r="AD14" s="21">
        <f t="shared" si="9"/>
        <v>9</v>
      </c>
      <c r="AE14" s="19">
        <f t="shared" si="10"/>
        <v>0.5</v>
      </c>
      <c r="AF14" s="21">
        <f t="shared" si="4"/>
        <v>114</v>
      </c>
      <c r="AG14" s="19">
        <f>AF14/AF15</f>
        <v>0.00434882124055848</v>
      </c>
      <c r="AH14" s="21">
        <f t="shared" si="11"/>
        <v>195</v>
      </c>
      <c r="AI14" s="22">
        <f>AH14/AH15</f>
        <v>0.006030990010206291</v>
      </c>
      <c r="AJ14" s="21">
        <f t="shared" si="12"/>
        <v>81</v>
      </c>
      <c r="AK14" s="23">
        <f t="shared" si="13"/>
        <v>0.7105263157894737</v>
      </c>
      <c r="AL14" s="1"/>
      <c r="AM14" s="1"/>
    </row>
    <row r="15" spans="1:39" ht="15.75" thickBot="1">
      <c r="A15" s="11" t="s">
        <v>5</v>
      </c>
      <c r="B15" s="20">
        <f>SUM(B6:B14)</f>
        <v>5943</v>
      </c>
      <c r="C15" s="25">
        <f>B15/B15</f>
        <v>1</v>
      </c>
      <c r="D15" s="24">
        <f>SUM(D6:D14)</f>
        <v>9092</v>
      </c>
      <c r="E15" s="25">
        <f>D15/D15</f>
        <v>1</v>
      </c>
      <c r="F15" s="26">
        <f>SUM(F6:F14)</f>
        <v>3195</v>
      </c>
      <c r="G15" s="27">
        <f t="shared" si="1"/>
        <v>0.5376072690560323</v>
      </c>
      <c r="H15" s="29">
        <f>SUM(H6:H9,H10:H14)</f>
        <v>6524</v>
      </c>
      <c r="I15" s="25">
        <f>H15/H15</f>
        <v>1</v>
      </c>
      <c r="J15" s="24">
        <f>SUM(J6:J14)</f>
        <v>4687</v>
      </c>
      <c r="K15" s="25">
        <f>J15/J15</f>
        <v>1</v>
      </c>
      <c r="L15" s="26">
        <f>SUM(L6:L14)</f>
        <v>-1837</v>
      </c>
      <c r="M15" s="27">
        <f t="shared" si="3"/>
        <v>-0.28157572041692214</v>
      </c>
      <c r="N15" s="29">
        <f>SUM(N6:N9,N10:N14)</f>
        <v>4433</v>
      </c>
      <c r="O15" s="25">
        <f>N15/N15</f>
        <v>1</v>
      </c>
      <c r="P15" s="24">
        <f>SUM(P6:P14)</f>
        <v>5814</v>
      </c>
      <c r="Q15" s="25">
        <f>P15/P15</f>
        <v>1</v>
      </c>
      <c r="R15" s="26">
        <f>P15-N15</f>
        <v>1381</v>
      </c>
      <c r="S15" s="27">
        <f t="shared" si="6"/>
        <v>0.31152718249492445</v>
      </c>
      <c r="T15" s="29">
        <f>SUM(T10:T14,T6:T9)</f>
        <v>5185</v>
      </c>
      <c r="U15" s="25">
        <f>T15/T15</f>
        <v>1</v>
      </c>
      <c r="V15" s="24">
        <f>SUM(V6:V14)</f>
        <v>7932</v>
      </c>
      <c r="W15" s="25">
        <f>V15/V15</f>
        <v>1</v>
      </c>
      <c r="X15" s="26">
        <f t="shared" si="7"/>
        <v>2747</v>
      </c>
      <c r="Y15" s="27">
        <f t="shared" si="8"/>
        <v>0.5297974927675988</v>
      </c>
      <c r="Z15" s="29">
        <f>SUM(Z10:Z14,Z6:Z9)</f>
        <v>4129</v>
      </c>
      <c r="AA15" s="25">
        <f>Z15/Z15</f>
        <v>1</v>
      </c>
      <c r="AB15" s="24">
        <f>SUM(AB6:AB14)</f>
        <v>4808</v>
      </c>
      <c r="AC15" s="25">
        <f>AB15/AB15</f>
        <v>1</v>
      </c>
      <c r="AD15" s="26">
        <f t="shared" si="9"/>
        <v>679</v>
      </c>
      <c r="AE15" s="27">
        <f t="shared" si="10"/>
        <v>0.16444659723904093</v>
      </c>
      <c r="AF15" s="26">
        <f>SUM(B15,H15,N15,T15,Z15)</f>
        <v>26214</v>
      </c>
      <c r="AG15" s="25">
        <f>AF15/AF15</f>
        <v>1</v>
      </c>
      <c r="AH15" s="26">
        <f>SUM(D15,J15,P15,V15,AB15)</f>
        <v>32333</v>
      </c>
      <c r="AI15" s="25">
        <f>AH15/AH15</f>
        <v>1</v>
      </c>
      <c r="AJ15" s="26">
        <f t="shared" si="12"/>
        <v>6119</v>
      </c>
      <c r="AK15" s="28">
        <f t="shared" si="13"/>
        <v>0.23342488746471352</v>
      </c>
      <c r="AL15" s="1"/>
      <c r="AM15" s="1"/>
    </row>
    <row r="16" spans="1:37" ht="21.75" customHeight="1">
      <c r="A16" s="46" t="s">
        <v>15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1"/>
      <c r="S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I16" s="3"/>
      <c r="AJ16" s="1"/>
      <c r="AK16" s="1"/>
    </row>
    <row r="17" spans="1:27" ht="15">
      <c r="A17" s="4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/>
      <c r="O17" s="1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C18" s="1"/>
      <c r="D18" s="1"/>
      <c r="E18" s="1"/>
      <c r="F18" s="1"/>
      <c r="N18"/>
      <c r="O18" s="1"/>
      <c r="P18" s="6" t="s">
        <v>12</v>
      </c>
      <c r="Q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6:Q16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2021-02-22T10:00:21Z</cp:lastPrinted>
  <dcterms:created xsi:type="dcterms:W3CDTF">2011-02-02T11:32:10Z</dcterms:created>
  <dcterms:modified xsi:type="dcterms:W3CDTF">2021-02-22T10:00:22Z</dcterms:modified>
  <cp:category/>
  <cp:version/>
  <cp:contentType/>
  <cp:contentStatus/>
</cp:coreProperties>
</file>